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Soverign Credit Rating\Data\"/>
    </mc:Choice>
  </mc:AlternateContent>
  <xr:revisionPtr revIDLastSave="0" documentId="13_ncr:1_{678DF648-0A2A-44E3-BDD6-A293DDF66074}" xr6:coauthVersionLast="47" xr6:coauthVersionMax="47" xr10:uidLastSave="{00000000-0000-0000-0000-000000000000}"/>
  <bookViews>
    <workbookView xWindow="17130" yWindow="-16320" windowWidth="29040" windowHeight="15720" xr2:uid="{EFBA5C7D-8D88-42BA-866B-19CD0F0CAFAA}"/>
  </bookViews>
  <sheets>
    <sheet name="Blank Scorecard" sheetId="2" r:id="rId1"/>
    <sheet name="Rating Variables" sheetId="1" r:id="rId2"/>
  </sheets>
  <externalReferences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7" i="1" l="1"/>
  <c r="AW8" i="1" s="1"/>
  <c r="AW9" i="1" s="1"/>
  <c r="AR8" i="1"/>
  <c r="AR9" i="1" s="1"/>
  <c r="AR7" i="1"/>
  <c r="AN15" i="1"/>
  <c r="AN14" i="1"/>
  <c r="AN13" i="1"/>
  <c r="AN12" i="1"/>
  <c r="AN11" i="1"/>
  <c r="AN10" i="1"/>
  <c r="AN9" i="1"/>
  <c r="AL9" i="1"/>
  <c r="AL10" i="1" s="1"/>
  <c r="AL11" i="1" s="1"/>
  <c r="AL12" i="1" s="1"/>
  <c r="AL13" i="1" s="1"/>
  <c r="AL14" i="1" s="1"/>
  <c r="AL15" i="1" s="1"/>
  <c r="AN8" i="1"/>
  <c r="AL8" i="1"/>
  <c r="AL7" i="1"/>
  <c r="AH15" i="1"/>
  <c r="AH14" i="1"/>
  <c r="AH13" i="1"/>
  <c r="AH12" i="1"/>
  <c r="AH11" i="1"/>
  <c r="AH10" i="1"/>
  <c r="AH9" i="1"/>
  <c r="AH8" i="1"/>
  <c r="AF8" i="1"/>
  <c r="AF9" i="1" s="1"/>
  <c r="AF10" i="1" s="1"/>
  <c r="AF11" i="1" s="1"/>
  <c r="AF12" i="1" s="1"/>
  <c r="AF13" i="1" s="1"/>
  <c r="AF14" i="1" s="1"/>
  <c r="AF15" i="1" s="1"/>
  <c r="AF7" i="1"/>
  <c r="AB15" i="1"/>
  <c r="AB14" i="1"/>
  <c r="AB13" i="1"/>
  <c r="AB12" i="1"/>
  <c r="AB11" i="1"/>
  <c r="AB10" i="1"/>
  <c r="AB9" i="1"/>
  <c r="AB8" i="1"/>
  <c r="Z8" i="1"/>
  <c r="Z9" i="1" s="1"/>
  <c r="Z10" i="1" s="1"/>
  <c r="Z11" i="1" s="1"/>
  <c r="Z12" i="1" s="1"/>
  <c r="Z13" i="1" s="1"/>
  <c r="Z14" i="1" s="1"/>
  <c r="Z15" i="1" s="1"/>
  <c r="Z7" i="1"/>
  <c r="W15" i="1"/>
  <c r="W14" i="1"/>
  <c r="W13" i="1"/>
  <c r="W12" i="1"/>
  <c r="W11" i="1"/>
  <c r="W10" i="1"/>
  <c r="W9" i="1"/>
  <c r="W8" i="1"/>
  <c r="T8" i="1"/>
  <c r="T9" i="1" s="1"/>
  <c r="T10" i="1" s="1"/>
  <c r="T11" i="1" s="1"/>
  <c r="T12" i="1" s="1"/>
  <c r="T13" i="1" s="1"/>
  <c r="T14" i="1" s="1"/>
  <c r="T15" i="1" s="1"/>
  <c r="W7" i="1"/>
  <c r="T7" i="1"/>
  <c r="N7" i="1"/>
  <c r="N8" i="1" s="1"/>
  <c r="N9" i="1" s="1"/>
  <c r="N10" i="1" s="1"/>
  <c r="N11" i="1" s="1"/>
  <c r="N12" i="1" s="1"/>
  <c r="N13" i="1" s="1"/>
  <c r="N14" i="1" s="1"/>
  <c r="N15" i="1" s="1"/>
  <c r="H7" i="1"/>
  <c r="H8" i="1" s="1"/>
  <c r="H9" i="1" s="1"/>
  <c r="H10" i="1" s="1"/>
  <c r="H11" i="1" s="1"/>
  <c r="H12" i="1" s="1"/>
  <c r="H13" i="1" s="1"/>
  <c r="H14" i="1" s="1"/>
  <c r="H15" i="1" s="1"/>
  <c r="E15" i="1"/>
  <c r="E14" i="1"/>
  <c r="E13" i="1"/>
  <c r="E12" i="1"/>
  <c r="E11" i="1"/>
  <c r="E10" i="1"/>
  <c r="E9" i="1"/>
  <c r="B9" i="1"/>
  <c r="B10" i="1" s="1"/>
  <c r="B11" i="1" s="1"/>
  <c r="B12" i="1" s="1"/>
  <c r="B13" i="1" s="1"/>
  <c r="B14" i="1" s="1"/>
  <c r="B15" i="1" s="1"/>
  <c r="E8" i="1"/>
  <c r="B8" i="1"/>
  <c r="B7" i="1"/>
  <c r="AY4" i="1" l="1"/>
  <c r="AT4" i="1" l="1"/>
  <c r="AN4" i="1"/>
  <c r="AH4" i="1"/>
  <c r="AB4" i="1"/>
  <c r="V4" i="1"/>
  <c r="P4" i="1"/>
  <c r="J4" i="1"/>
  <c r="D4" i="1"/>
</calcChain>
</file>

<file path=xl/sharedStrings.xml><?xml version="1.0" encoding="utf-8"?>
<sst xmlns="http://schemas.openxmlformats.org/spreadsheetml/2006/main" count="186" uniqueCount="66">
  <si>
    <t>Credit  Factors</t>
  </si>
  <si>
    <t>Factor</t>
  </si>
  <si>
    <t>Subfactor</t>
  </si>
  <si>
    <t>Metric</t>
  </si>
  <si>
    <t>Weighting</t>
  </si>
  <si>
    <t>Economic Strength</t>
  </si>
  <si>
    <t>Growth Dynamics</t>
  </si>
  <si>
    <t>Real GDP Growth (%)</t>
  </si>
  <si>
    <t>Volatility of GDP</t>
  </si>
  <si>
    <t>Scale of the Economy</t>
  </si>
  <si>
    <t>GDP (USD) - SRM input</t>
  </si>
  <si>
    <t>National Income</t>
  </si>
  <si>
    <t>GDP per Head at Market Exch. Rates (USD)</t>
  </si>
  <si>
    <t>Economic Strength-Other</t>
  </si>
  <si>
    <t>Institutions</t>
  </si>
  <si>
    <t>Quality of institutions</t>
  </si>
  <si>
    <t>Government Effectiveness / Regulatory Quality</t>
  </si>
  <si>
    <t>Voice and Accountability, rule of law and control of corruption</t>
  </si>
  <si>
    <t>Adjustment to Factor Score</t>
  </si>
  <si>
    <t>Quality of Legislative / Executive Institutions</t>
  </si>
  <si>
    <t>Fiscal Strength</t>
  </si>
  <si>
    <t>Debt Burden</t>
  </si>
  <si>
    <t>Gen. Govt. Debt (% of GDP)</t>
  </si>
  <si>
    <t>Gen. Govt. Debt (% of Rev.)</t>
  </si>
  <si>
    <t>Debt Affordability</t>
  </si>
  <si>
    <t>Gen. Govt. Interest Payments (% of Rev.)</t>
  </si>
  <si>
    <t>Debt Trend - Historical Change in Debt Burden</t>
  </si>
  <si>
    <t>Debt Trend - Expected Change in Debt Burden</t>
  </si>
  <si>
    <t>Susceptibility to Event Risk</t>
  </si>
  <si>
    <t>Event Risk</t>
  </si>
  <si>
    <t>General Government FX Debt / GDP</t>
  </si>
  <si>
    <t>Other Non-Financial Public Sector Debt / GDP</t>
  </si>
  <si>
    <t>Gov. Financial Assets inc. Sov Wealth / GDP</t>
  </si>
  <si>
    <t>Susceptibility to Event Risk-Other</t>
  </si>
  <si>
    <t>Political Risk</t>
  </si>
  <si>
    <t>Domestic Political and Geopolitical Risk</t>
  </si>
  <si>
    <t>Ease of Access to Funding</t>
  </si>
  <si>
    <t>Government  Liquidity Risk</t>
  </si>
  <si>
    <t>Adjustment to Sub-Factor Score High Refinancing Risk</t>
  </si>
  <si>
    <t>Banking Sector Risk</t>
  </si>
  <si>
    <t>Risk of Banking Sector Credit Event</t>
  </si>
  <si>
    <t>Total Domestic Bank Assets / GDP</t>
  </si>
  <si>
    <t>Adjustment to Sub-factor Score</t>
  </si>
  <si>
    <t>External Vulnerability Risk</t>
  </si>
  <si>
    <t>External Vulnerablility Risk</t>
  </si>
  <si>
    <t>Numeric</t>
  </si>
  <si>
    <t>Label</t>
  </si>
  <si>
    <t>low</t>
  </si>
  <si>
    <t>High</t>
  </si>
  <si>
    <t>aaa</t>
  </si>
  <si>
    <t>aa1</t>
  </si>
  <si>
    <t>aa</t>
  </si>
  <si>
    <t>aa2</t>
  </si>
  <si>
    <t>a</t>
  </si>
  <si>
    <t>aa3</t>
  </si>
  <si>
    <t>Baa</t>
  </si>
  <si>
    <t>a1</t>
  </si>
  <si>
    <t>a2</t>
  </si>
  <si>
    <t>a3</t>
  </si>
  <si>
    <t>Baa1</t>
  </si>
  <si>
    <t>Baa2</t>
  </si>
  <si>
    <t>Baa3</t>
  </si>
  <si>
    <t>Type</t>
  </si>
  <si>
    <t>World_Bank_Indicator</t>
  </si>
  <si>
    <t>Economic_Data</t>
  </si>
  <si>
    <t>Analyst_Input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</si>
</sst>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theme="7" tint="-0.499984740745262"/>
      </left>
      <right/>
      <top style="medium">
        <color theme="7" tint="-0.499984740745262"/>
      </top>
      <bottom/>
      <diagonal/>
    </border>
    <border>
      <left/>
      <right/>
      <top style="medium">
        <color theme="7" tint="-0.499984740745262"/>
      </top>
      <bottom/>
      <diagonal/>
    </border>
    <border>
      <left style="medium">
        <color theme="7" tint="-0.499984740745262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9" fontId="0" fillId="0" borderId="2" xfId="0" applyNumberFormat="1" applyBorder="1"/>
    <xf numFmtId="9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saprahotmail.sharepoint.com/sites/Damoviz/Shared%20Documents/General/Sovereign%20Credit%20Rating/Rating%20Models/Fictive%20Credit%20Rating%20v2_RS.xlsx" TargetMode="External"/><Relationship Id="rId1" Type="http://schemas.openxmlformats.org/officeDocument/2006/relationships/externalLinkPath" Target="https://rsaprahotmail.sharepoint.com/sites/Damoviz/Shared%20Documents/General/Sovereign%20Credit%20Rating/Rating%20Models/Fictive%20Credit%20Rating%20v2_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come, Demographics &amp; Society"/>
      <sheetName val="Domestic Economy"/>
      <sheetName val="Sheet1"/>
      <sheetName val="Public Finances"/>
      <sheetName val="Financial Sector"/>
      <sheetName val="Balance of Payments"/>
      <sheetName val="External Assets &amp; Liability"/>
      <sheetName val="WGI"/>
      <sheetName val="Scorecard"/>
      <sheetName val="Rating Variables"/>
      <sheetName val="Overview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Q5" t="str">
            <v>Real GDP Growth (%)</v>
          </cell>
        </row>
        <row r="6">
          <cell r="Q6" t="str">
            <v>Volatility of GDP</v>
          </cell>
        </row>
        <row r="7">
          <cell r="Q7" t="str">
            <v>GDP (USD) - SRM input</v>
          </cell>
        </row>
        <row r="8">
          <cell r="C8" t="str">
            <v>GDP per Capita</v>
          </cell>
        </row>
        <row r="14">
          <cell r="D14" t="str">
            <v>Government Effectiveness / Regulatory Quality</v>
          </cell>
        </row>
        <row r="22">
          <cell r="Q22" t="str">
            <v>Gen. Govt. Debt (% of GDP)</v>
          </cell>
        </row>
        <row r="23">
          <cell r="Q23" t="str">
            <v>Gen. Govt. Debt (% of Rev.)</v>
          </cell>
        </row>
        <row r="25">
          <cell r="Q25" t="str">
            <v>Gen. Govt. Interest Payments (% of Rev.)</v>
          </cell>
        </row>
      </sheetData>
      <sheetData sheetId="9"/>
      <sheetData sheetId="1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BFA05F-E0F1-4FDA-9D2B-E9EAB023AEFE}" name="Table1" displayName="Table1" ref="B5:E15" totalsRowShown="0">
  <autoFilter ref="B5:E15" xr:uid="{44F62032-30A0-496B-9707-91BE94722BAF}"/>
  <tableColumns count="4">
    <tableColumn id="1" xr3:uid="{0E2A00AA-6E85-4965-8454-A2A3DE03258D}" name="Numeric"/>
    <tableColumn id="2" xr3:uid="{963BB393-638C-48BE-9ADD-E1089549ACEB}" name="Label"/>
    <tableColumn id="3" xr3:uid="{15D49DE3-EF33-4EC9-B5C3-31ED23963284}" name="low"/>
    <tableColumn id="4" xr3:uid="{6171F55F-3F9F-41EF-A33E-91D1B3DA1C71}" name="High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EE5E97C-1ED5-4501-8A0C-8435E12EA983}" name="Table2" displayName="Table2" ref="H5:K15" totalsRowShown="0">
  <autoFilter ref="H5:K15" xr:uid="{B1AFDE07-4555-41D9-B784-055277B87D79}"/>
  <tableColumns count="4">
    <tableColumn id="1" xr3:uid="{BE976BE2-BC77-4546-96F2-2596B3914671}" name="Numeric"/>
    <tableColumn id="2" xr3:uid="{E6029327-C700-4969-BDD6-F7681027CEB9}" name="Label"/>
    <tableColumn id="3" xr3:uid="{3C77487F-C297-45B2-8B1D-27F2A21CE36F}" name="low"/>
    <tableColumn id="4" xr3:uid="{5EE1A58E-64F9-43EB-A2D8-B26071AB8E90}" name="High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C8FDD3A-5010-4A08-B9B4-33A52633DE63}" name="Table3" displayName="Table3" ref="N5:Q15" totalsRowShown="0">
  <autoFilter ref="N5:Q15" xr:uid="{422E52A8-27C7-422B-8401-9C05CDDEA927}"/>
  <tableColumns count="4">
    <tableColumn id="1" xr3:uid="{5995ABDF-5223-46E9-9C54-31C16E97C671}" name="Numeric"/>
    <tableColumn id="2" xr3:uid="{4DA21902-20E1-4018-B48F-F81AE1468165}" name="Label"/>
    <tableColumn id="3" xr3:uid="{FA9257E7-C8D1-4F10-9B37-21C0A95ECDED}" name="low"/>
    <tableColumn id="4" xr3:uid="{A0905793-5D17-45C2-9742-26F5502B9A1C}" name="High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DF57538-3E7A-4D43-AB52-3C6C33FC456C}" name="Table4" displayName="Table4" ref="T5:W15" totalsRowShown="0">
  <autoFilter ref="T5:W15" xr:uid="{CBE7F2E2-CE0C-4F6D-8CB3-E52523826531}"/>
  <tableColumns count="4">
    <tableColumn id="1" xr3:uid="{6F178386-2E70-4343-8AE3-67C8414C52F6}" name="Numeric"/>
    <tableColumn id="2" xr3:uid="{C6E9590E-3A41-4D27-8F32-3F9D162916B2}" name="Label"/>
    <tableColumn id="3" xr3:uid="{218794D2-71D3-4512-8100-66F68FEB6160}" name="low"/>
    <tableColumn id="4" xr3:uid="{0CB6EFC1-E71A-4D06-8A0E-95C84A569B33}" name="High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9CA0341-2BBD-4D8B-9E3D-CD2BD3374F8C}" name="Table5" displayName="Table5" ref="Z5:AC15" totalsRowShown="0">
  <autoFilter ref="Z5:AC15" xr:uid="{25DD83DD-1EB1-4100-A319-2C18328CFD56}"/>
  <tableColumns count="4">
    <tableColumn id="1" xr3:uid="{2995195A-83EB-4259-B71B-4F27C1722B2F}" name="Numeric"/>
    <tableColumn id="2" xr3:uid="{151D092E-358E-48A7-89D0-6312D005F8A8}" name="Label"/>
    <tableColumn id="3" xr3:uid="{3D67D894-604B-4965-981F-8ED97340DAC1}" name="low"/>
    <tableColumn id="4" xr3:uid="{C9215FFA-CE9E-4DDC-A94F-FA3312E3D227}" name="High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0957118-E644-4C31-80D1-729313B64073}" name="Table6" displayName="Table6" ref="AF5:AI15" totalsRowShown="0">
  <autoFilter ref="AF5:AI15" xr:uid="{5312EEB6-E508-4E53-BE64-9AA3FF690502}"/>
  <tableColumns count="4">
    <tableColumn id="1" xr3:uid="{A24BCB08-2A0D-417D-9B10-283F58881DAD}" name="Numeric"/>
    <tableColumn id="2" xr3:uid="{989760EE-CDB1-41AD-89F9-525A72901AEA}" name="Label"/>
    <tableColumn id="3" xr3:uid="{24B1F872-D852-4558-8BCD-2B54659A3DF9}" name="low"/>
    <tableColumn id="4" xr3:uid="{357FA32C-F3EB-470C-A387-160FCF195F98}" name="High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BCAA154-847E-4BCB-85F7-5ABBD1A72FF9}" name="Table7" displayName="Table7" ref="AL5:AO15" totalsRowShown="0">
  <autoFilter ref="AL5:AO15" xr:uid="{C8C4871D-A558-4DBC-9EC1-DBCEE7D67D9F}"/>
  <tableColumns count="4">
    <tableColumn id="1" xr3:uid="{F801BC81-3FB0-4C9E-991A-70BC69F280A7}" name="Numeric"/>
    <tableColumn id="2" xr3:uid="{8F080376-44B8-48B8-B509-906F9C236C61}" name="Label"/>
    <tableColumn id="3" xr3:uid="{BE28D624-D42E-42BE-A594-FECC1886148E}" name="low"/>
    <tableColumn id="4" xr3:uid="{EB26489C-06F8-4AC4-97CF-2EFFD7DED21F}" name="High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1310138-280B-467F-BFF8-6235E1B9521B}" name="Table8" displayName="Table8" ref="AR5:AU9" totalsRowShown="0">
  <autoFilter ref="AR5:AU9" xr:uid="{C14C1B60-59DD-489A-91CC-055AC2138546}"/>
  <tableColumns count="4">
    <tableColumn id="1" xr3:uid="{AC37F63C-BDAD-4A32-BBAC-19F2D43E7ECD}" name="Numeric"/>
    <tableColumn id="2" xr3:uid="{66C8D2DC-96C4-410B-914A-B6AA06AD140F}" name="Label"/>
    <tableColumn id="3" xr3:uid="{E2A3E60E-FC99-4CE6-AA74-A99017017131}" name="low"/>
    <tableColumn id="4" xr3:uid="{66D8CDEE-8198-40E3-BA04-CA7D96F47D96}" name="High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4DAF304-371B-4BD0-8B31-D4FF3BEE5CE8}" name="Table9" displayName="Table9" ref="AW5:AZ9" totalsRowShown="0">
  <autoFilter ref="AW5:AZ9" xr:uid="{04DAF304-371B-4BD0-8B31-D4FF3BEE5CE8}"/>
  <tableColumns count="4">
    <tableColumn id="1" xr3:uid="{1D44B603-0F56-4A0D-902E-94F570079527}" name="Numeric"/>
    <tableColumn id="2" xr3:uid="{ED014562-5D33-43A2-939E-3DCC4239D473}" name="Label"/>
    <tableColumn id="3" xr3:uid="{8DA340E0-C389-42C1-A734-EE9BC9C2682D}" name="low"/>
    <tableColumn id="4" xr3:uid="{E85A25E5-965B-45BE-A6DC-B45F25C95D9D}" name="High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CEE6D-CD13-4FEF-92E8-00524CB84AA7}">
  <sheetPr>
    <tabColor theme="9" tint="0.39997558519241921"/>
  </sheetPr>
  <dimension ref="A1:E27"/>
  <sheetViews>
    <sheetView tabSelected="1" zoomScale="130" zoomScaleNormal="130" workbookViewId="0">
      <pane xSplit="3" ySplit="3" topLeftCell="D4" activePane="bottomRight" state="frozen"/>
      <selection pane="topRight" activeCell="E1" sqref="E1"/>
      <selection pane="bottomLeft" activeCell="A5" sqref="A5"/>
      <selection pane="bottomRight" activeCell="D4" sqref="D4"/>
    </sheetView>
  </sheetViews>
  <sheetFormatPr defaultRowHeight="14.4" x14ac:dyDescent="0.3"/>
  <cols>
    <col min="1" max="1" width="24.44140625" bestFit="1" customWidth="1"/>
    <col min="2" max="2" width="24.5546875" bestFit="1" customWidth="1"/>
    <col min="3" max="3" width="46" bestFit="1" customWidth="1"/>
    <col min="4" max="4" width="46" customWidth="1"/>
    <col min="5" max="5" width="15" customWidth="1"/>
  </cols>
  <sheetData>
    <row r="1" spans="1:5" ht="21" customHeight="1" x14ac:dyDescent="0.3">
      <c r="A1" s="9" t="s">
        <v>0</v>
      </c>
      <c r="B1" s="9"/>
      <c r="C1" s="9"/>
      <c r="D1" s="8"/>
    </row>
    <row r="2" spans="1:5" x14ac:dyDescent="0.3">
      <c r="A2" t="s">
        <v>1</v>
      </c>
      <c r="B2" t="s">
        <v>2</v>
      </c>
      <c r="C2" t="s">
        <v>3</v>
      </c>
      <c r="D2" t="s">
        <v>62</v>
      </c>
      <c r="E2" s="4" t="s">
        <v>4</v>
      </c>
    </row>
    <row r="3" spans="1:5" ht="15" thickBot="1" x14ac:dyDescent="0.35"/>
    <row r="4" spans="1:5" x14ac:dyDescent="0.3">
      <c r="A4" s="1" t="s">
        <v>5</v>
      </c>
      <c r="B4" s="2" t="s">
        <v>6</v>
      </c>
      <c r="C4" t="s">
        <v>7</v>
      </c>
      <c r="D4" t="s">
        <v>64</v>
      </c>
      <c r="E4" s="5">
        <v>0.25</v>
      </c>
    </row>
    <row r="5" spans="1:5" x14ac:dyDescent="0.3">
      <c r="A5" s="3"/>
      <c r="C5" t="s">
        <v>8</v>
      </c>
      <c r="D5" t="s">
        <v>64</v>
      </c>
      <c r="E5" s="6">
        <v>0.1</v>
      </c>
    </row>
    <row r="6" spans="1:5" x14ac:dyDescent="0.3">
      <c r="A6" s="3"/>
      <c r="B6" t="s">
        <v>9</v>
      </c>
      <c r="C6" t="s">
        <v>10</v>
      </c>
      <c r="D6" t="s">
        <v>64</v>
      </c>
      <c r="E6" s="6">
        <v>0.3</v>
      </c>
    </row>
    <row r="7" spans="1:5" x14ac:dyDescent="0.3">
      <c r="A7" s="3"/>
      <c r="B7" t="s">
        <v>11</v>
      </c>
      <c r="C7" t="s">
        <v>12</v>
      </c>
      <c r="D7" t="s">
        <v>64</v>
      </c>
      <c r="E7" s="6">
        <v>0.35</v>
      </c>
    </row>
    <row r="8" spans="1:5" ht="15" thickBot="1" x14ac:dyDescent="0.35">
      <c r="A8" s="3"/>
      <c r="C8" t="s">
        <v>13</v>
      </c>
      <c r="D8" t="s">
        <v>65</v>
      </c>
      <c r="E8" s="6"/>
    </row>
    <row r="9" spans="1:5" ht="15" thickBot="1" x14ac:dyDescent="0.35">
      <c r="A9" s="1" t="s">
        <v>14</v>
      </c>
      <c r="B9" s="2" t="s">
        <v>15</v>
      </c>
      <c r="C9" s="2" t="s">
        <v>16</v>
      </c>
      <c r="D9" s="2" t="s">
        <v>63</v>
      </c>
      <c r="E9" s="5">
        <v>0.5</v>
      </c>
    </row>
    <row r="10" spans="1:5" x14ac:dyDescent="0.3">
      <c r="A10" s="3"/>
      <c r="C10" t="s">
        <v>17</v>
      </c>
      <c r="D10" s="2" t="s">
        <v>63</v>
      </c>
      <c r="E10" s="6">
        <v>0.5</v>
      </c>
    </row>
    <row r="11" spans="1:5" ht="15" thickBot="1" x14ac:dyDescent="0.35">
      <c r="A11" s="3"/>
      <c r="B11" t="s">
        <v>18</v>
      </c>
      <c r="C11" s="7" t="s">
        <v>19</v>
      </c>
      <c r="D11" t="s">
        <v>65</v>
      </c>
      <c r="E11" s="6"/>
    </row>
    <row r="12" spans="1:5" ht="15" thickBot="1" x14ac:dyDescent="0.35">
      <c r="A12" s="1" t="s">
        <v>20</v>
      </c>
      <c r="B12" s="2" t="s">
        <v>21</v>
      </c>
      <c r="C12" t="s">
        <v>22</v>
      </c>
      <c r="D12" t="s">
        <v>64</v>
      </c>
      <c r="E12" s="5">
        <v>0.25</v>
      </c>
    </row>
    <row r="13" spans="1:5" x14ac:dyDescent="0.3">
      <c r="A13" s="3"/>
      <c r="B13" s="2" t="s">
        <v>21</v>
      </c>
      <c r="C13" t="s">
        <v>23</v>
      </c>
      <c r="D13" t="s">
        <v>64</v>
      </c>
      <c r="E13" s="6">
        <v>0.25</v>
      </c>
    </row>
    <row r="14" spans="1:5" x14ac:dyDescent="0.3">
      <c r="A14" s="3"/>
      <c r="B14" t="s">
        <v>24</v>
      </c>
      <c r="C14" t="s">
        <v>25</v>
      </c>
      <c r="D14" t="s">
        <v>64</v>
      </c>
      <c r="E14" s="6">
        <v>0.5</v>
      </c>
    </row>
    <row r="15" spans="1:5" x14ac:dyDescent="0.3">
      <c r="A15" s="3"/>
      <c r="B15" t="s">
        <v>18</v>
      </c>
      <c r="C15" t="s">
        <v>26</v>
      </c>
      <c r="D15" t="s">
        <v>65</v>
      </c>
      <c r="E15" s="6"/>
    </row>
    <row r="16" spans="1:5" ht="15" thickBot="1" x14ac:dyDescent="0.35">
      <c r="C16" t="s">
        <v>27</v>
      </c>
      <c r="D16" t="s">
        <v>65</v>
      </c>
    </row>
    <row r="17" spans="1:5" x14ac:dyDescent="0.3">
      <c r="A17" s="1" t="s">
        <v>28</v>
      </c>
      <c r="B17" s="2" t="s">
        <v>29</v>
      </c>
      <c r="C17" s="2" t="s">
        <v>30</v>
      </c>
      <c r="D17" t="s">
        <v>65</v>
      </c>
      <c r="E17" s="5"/>
    </row>
    <row r="18" spans="1:5" x14ac:dyDescent="0.3">
      <c r="A18" s="3"/>
      <c r="C18" t="s">
        <v>31</v>
      </c>
      <c r="D18" t="s">
        <v>65</v>
      </c>
      <c r="E18" s="6"/>
    </row>
    <row r="19" spans="1:5" x14ac:dyDescent="0.3">
      <c r="A19" s="3"/>
      <c r="C19" t="s">
        <v>32</v>
      </c>
      <c r="D19" t="s">
        <v>65</v>
      </c>
    </row>
    <row r="20" spans="1:5" x14ac:dyDescent="0.3">
      <c r="A20" s="3"/>
      <c r="C20" t="s">
        <v>33</v>
      </c>
      <c r="D20" t="s">
        <v>65</v>
      </c>
    </row>
    <row r="21" spans="1:5" x14ac:dyDescent="0.3">
      <c r="A21" s="3"/>
      <c r="B21" t="s">
        <v>34</v>
      </c>
      <c r="C21" t="s">
        <v>35</v>
      </c>
      <c r="D21" t="s">
        <v>65</v>
      </c>
    </row>
    <row r="22" spans="1:5" x14ac:dyDescent="0.3">
      <c r="A22" s="3"/>
      <c r="C22" t="s">
        <v>36</v>
      </c>
      <c r="D22" t="s">
        <v>65</v>
      </c>
    </row>
    <row r="23" spans="1:5" x14ac:dyDescent="0.3">
      <c r="A23" s="3"/>
      <c r="B23" t="s">
        <v>37</v>
      </c>
      <c r="C23" t="s">
        <v>38</v>
      </c>
      <c r="D23" t="s">
        <v>65</v>
      </c>
    </row>
    <row r="24" spans="1:5" x14ac:dyDescent="0.3">
      <c r="A24" s="3"/>
      <c r="B24" t="s">
        <v>39</v>
      </c>
      <c r="C24" t="s">
        <v>40</v>
      </c>
      <c r="D24" t="s">
        <v>65</v>
      </c>
    </row>
    <row r="25" spans="1:5" x14ac:dyDescent="0.3">
      <c r="A25" s="3"/>
      <c r="C25" t="s">
        <v>41</v>
      </c>
      <c r="D25" t="s">
        <v>65</v>
      </c>
    </row>
    <row r="26" spans="1:5" x14ac:dyDescent="0.3">
      <c r="C26" t="s">
        <v>42</v>
      </c>
      <c r="D26" t="s">
        <v>65</v>
      </c>
    </row>
    <row r="27" spans="1:5" x14ac:dyDescent="0.3">
      <c r="B27" t="s">
        <v>43</v>
      </c>
      <c r="C27" t="s">
        <v>44</v>
      </c>
      <c r="D27" t="s">
        <v>65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1B73E-45BB-4CED-B3CA-FD3BAD17FD90}">
  <sheetPr>
    <tabColor theme="5" tint="0.59999389629810485"/>
  </sheetPr>
  <dimension ref="B4:AZ15"/>
  <sheetViews>
    <sheetView topLeftCell="AA1" workbookViewId="0">
      <selection activeCell="AC15" sqref="AC15"/>
    </sheetView>
  </sheetViews>
  <sheetFormatPr defaultRowHeight="14.4" x14ac:dyDescent="0.3"/>
  <cols>
    <col min="2" max="2" width="10" customWidth="1"/>
    <col min="4" max="4" width="13.21875" customWidth="1"/>
    <col min="5" max="5" width="17.21875" customWidth="1"/>
    <col min="8" max="8" width="10" customWidth="1"/>
    <col min="10" max="10" width="13.21875" customWidth="1"/>
    <col min="11" max="11" width="17.21875" customWidth="1"/>
    <col min="14" max="14" width="10" customWidth="1"/>
    <col min="16" max="16" width="13.21875" customWidth="1"/>
    <col min="17" max="17" width="17.21875" customWidth="1"/>
    <col min="20" max="20" width="10" customWidth="1"/>
    <col min="22" max="22" width="13.21875" customWidth="1"/>
    <col min="23" max="23" width="17.21875" customWidth="1"/>
    <col min="26" max="26" width="10" customWidth="1"/>
    <col min="28" max="28" width="13.21875" customWidth="1"/>
    <col min="29" max="29" width="17.21875" customWidth="1"/>
    <col min="32" max="32" width="10" customWidth="1"/>
    <col min="34" max="34" width="13.21875" customWidth="1"/>
    <col min="35" max="35" width="17.21875" customWidth="1"/>
    <col min="38" max="38" width="10" customWidth="1"/>
    <col min="40" max="40" width="13.21875" customWidth="1"/>
    <col min="41" max="41" width="33.44140625" customWidth="1"/>
    <col min="44" max="44" width="10" customWidth="1"/>
    <col min="46" max="46" width="13.21875" customWidth="1"/>
    <col min="47" max="47" width="17.21875" customWidth="1"/>
    <col min="49" max="49" width="10" customWidth="1"/>
    <col min="51" max="51" width="13.21875" customWidth="1"/>
    <col min="52" max="52" width="17.21875" customWidth="1"/>
  </cols>
  <sheetData>
    <row r="4" spans="2:52" x14ac:dyDescent="0.3">
      <c r="D4" s="10" t="str">
        <f>[1]Scorecard!Q5</f>
        <v>Real GDP Growth (%)</v>
      </c>
      <c r="E4" s="10"/>
      <c r="J4" s="10" t="str">
        <f>[1]Scorecard!Q6</f>
        <v>Volatility of GDP</v>
      </c>
      <c r="K4" s="10"/>
      <c r="P4" s="10" t="str">
        <f>[1]Scorecard!Q7</f>
        <v>GDP (USD) - SRM input</v>
      </c>
      <c r="Q4" s="10"/>
      <c r="V4" s="10" t="str">
        <f>[1]Scorecard!C8</f>
        <v>GDP per Capita</v>
      </c>
      <c r="W4" s="10"/>
      <c r="AB4" s="10" t="str">
        <f>[1]Scorecard!Q22</f>
        <v>Gen. Govt. Debt (% of GDP)</v>
      </c>
      <c r="AC4" s="10"/>
      <c r="AH4" s="10" t="str">
        <f>[1]Scorecard!Q23</f>
        <v>Gen. Govt. Debt (% of Rev.)</v>
      </c>
      <c r="AI4" s="10"/>
      <c r="AN4" s="10" t="str">
        <f>[1]Scorecard!Q25</f>
        <v>Gen. Govt. Interest Payments (% of Rev.)</v>
      </c>
      <c r="AO4" s="10"/>
      <c r="AT4" s="10" t="str">
        <f>[1]Scorecard!D14</f>
        <v>Government Effectiveness / Regulatory Quality</v>
      </c>
      <c r="AU4" s="10"/>
      <c r="AY4" s="10" t="str">
        <f>'Blank Scorecard'!C10</f>
        <v>Voice and Accountability, rule of law and control of corruption</v>
      </c>
      <c r="AZ4" s="10"/>
    </row>
    <row r="5" spans="2:52" x14ac:dyDescent="0.3">
      <c r="B5" t="s">
        <v>45</v>
      </c>
      <c r="C5" t="s">
        <v>46</v>
      </c>
      <c r="D5" t="s">
        <v>47</v>
      </c>
      <c r="E5" t="s">
        <v>48</v>
      </c>
      <c r="H5" t="s">
        <v>45</v>
      </c>
      <c r="I5" t="s">
        <v>46</v>
      </c>
      <c r="J5" t="s">
        <v>47</v>
      </c>
      <c r="K5" t="s">
        <v>48</v>
      </c>
      <c r="N5" t="s">
        <v>45</v>
      </c>
      <c r="O5" t="s">
        <v>46</v>
      </c>
      <c r="P5" t="s">
        <v>47</v>
      </c>
      <c r="Q5" t="s">
        <v>48</v>
      </c>
      <c r="T5" t="s">
        <v>45</v>
      </c>
      <c r="U5" t="s">
        <v>46</v>
      </c>
      <c r="V5" t="s">
        <v>47</v>
      </c>
      <c r="W5" t="s">
        <v>48</v>
      </c>
      <c r="Z5" t="s">
        <v>45</v>
      </c>
      <c r="AA5" t="s">
        <v>46</v>
      </c>
      <c r="AB5" t="s">
        <v>47</v>
      </c>
      <c r="AC5" t="s">
        <v>48</v>
      </c>
      <c r="AF5" t="s">
        <v>45</v>
      </c>
      <c r="AG5" t="s">
        <v>46</v>
      </c>
      <c r="AH5" t="s">
        <v>47</v>
      </c>
      <c r="AI5" t="s">
        <v>48</v>
      </c>
      <c r="AL5" t="s">
        <v>45</v>
      </c>
      <c r="AM5" t="s">
        <v>46</v>
      </c>
      <c r="AN5" t="s">
        <v>47</v>
      </c>
      <c r="AO5" t="s">
        <v>48</v>
      </c>
      <c r="AR5" t="s">
        <v>45</v>
      </c>
      <c r="AS5" t="s">
        <v>46</v>
      </c>
      <c r="AT5" t="s">
        <v>47</v>
      </c>
      <c r="AU5" t="s">
        <v>48</v>
      </c>
      <c r="AW5" t="s">
        <v>45</v>
      </c>
      <c r="AX5" t="s">
        <v>46</v>
      </c>
      <c r="AY5" t="s">
        <v>47</v>
      </c>
      <c r="AZ5" t="s">
        <v>48</v>
      </c>
    </row>
    <row r="6" spans="2:52" x14ac:dyDescent="0.3">
      <c r="B6">
        <v>10</v>
      </c>
      <c r="C6" t="s">
        <v>49</v>
      </c>
      <c r="D6">
        <v>5.7</v>
      </c>
      <c r="E6">
        <v>800</v>
      </c>
      <c r="H6">
        <v>10</v>
      </c>
      <c r="I6" t="s">
        <v>49</v>
      </c>
      <c r="J6">
        <v>0</v>
      </c>
      <c r="K6">
        <v>10</v>
      </c>
      <c r="N6">
        <v>10</v>
      </c>
      <c r="O6" t="s">
        <v>49</v>
      </c>
      <c r="P6">
        <v>1000000</v>
      </c>
      <c r="Q6">
        <v>9999000</v>
      </c>
      <c r="T6">
        <v>10</v>
      </c>
      <c r="U6" t="s">
        <v>49</v>
      </c>
      <c r="V6">
        <v>48000</v>
      </c>
      <c r="W6">
        <v>60000000</v>
      </c>
      <c r="Z6">
        <v>10</v>
      </c>
      <c r="AA6" t="s">
        <v>49</v>
      </c>
      <c r="AB6">
        <v>0</v>
      </c>
      <c r="AC6">
        <v>10</v>
      </c>
      <c r="AF6">
        <v>10</v>
      </c>
      <c r="AG6" t="s">
        <v>49</v>
      </c>
      <c r="AH6">
        <v>0</v>
      </c>
      <c r="AI6">
        <v>10</v>
      </c>
      <c r="AL6">
        <v>10</v>
      </c>
      <c r="AM6" t="s">
        <v>49</v>
      </c>
      <c r="AN6">
        <v>0</v>
      </c>
      <c r="AO6">
        <v>1.5</v>
      </c>
      <c r="AR6">
        <v>10</v>
      </c>
      <c r="AS6" t="s">
        <v>49</v>
      </c>
      <c r="AT6">
        <v>1.5</v>
      </c>
      <c r="AU6">
        <v>5</v>
      </c>
      <c r="AW6">
        <v>10</v>
      </c>
      <c r="AX6" t="s">
        <v>49</v>
      </c>
      <c r="AY6">
        <v>1.5</v>
      </c>
      <c r="AZ6">
        <v>5</v>
      </c>
    </row>
    <row r="7" spans="2:52" x14ac:dyDescent="0.3">
      <c r="B7">
        <f>B6-1</f>
        <v>9</v>
      </c>
      <c r="C7" t="s">
        <v>50</v>
      </c>
      <c r="D7">
        <v>5.3</v>
      </c>
      <c r="E7">
        <v>5.7</v>
      </c>
      <c r="H7">
        <f>H6-1</f>
        <v>9</v>
      </c>
      <c r="I7" t="s">
        <v>50</v>
      </c>
      <c r="J7">
        <v>10</v>
      </c>
      <c r="K7">
        <v>20</v>
      </c>
      <c r="N7">
        <f>N6-1</f>
        <v>9</v>
      </c>
      <c r="O7" t="s">
        <v>50</v>
      </c>
      <c r="P7">
        <v>750000</v>
      </c>
      <c r="Q7">
        <v>1000000</v>
      </c>
      <c r="T7">
        <f>T6-1</f>
        <v>9</v>
      </c>
      <c r="U7" t="s">
        <v>50</v>
      </c>
      <c r="V7">
        <v>42000</v>
      </c>
      <c r="W7">
        <f>V6</f>
        <v>48000</v>
      </c>
      <c r="Z7">
        <f>Z6-1</f>
        <v>9</v>
      </c>
      <c r="AA7" t="s">
        <v>50</v>
      </c>
      <c r="AB7">
        <v>10</v>
      </c>
      <c r="AC7">
        <v>20</v>
      </c>
      <c r="AF7">
        <f>AF6-1</f>
        <v>9</v>
      </c>
      <c r="AG7" t="s">
        <v>50</v>
      </c>
      <c r="AH7">
        <v>10</v>
      </c>
      <c r="AI7">
        <v>80</v>
      </c>
      <c r="AL7">
        <f>AL6-1</f>
        <v>9</v>
      </c>
      <c r="AM7" t="s">
        <v>50</v>
      </c>
      <c r="AN7">
        <v>1.5</v>
      </c>
      <c r="AO7">
        <v>3.5</v>
      </c>
      <c r="AR7">
        <f>AR6-1</f>
        <v>9</v>
      </c>
      <c r="AS7" t="s">
        <v>51</v>
      </c>
      <c r="AT7">
        <v>1</v>
      </c>
      <c r="AU7">
        <v>1.5</v>
      </c>
      <c r="AW7">
        <f>AW6-1</f>
        <v>9</v>
      </c>
      <c r="AX7" t="s">
        <v>51</v>
      </c>
      <c r="AY7">
        <v>1</v>
      </c>
      <c r="AZ7">
        <v>1.5</v>
      </c>
    </row>
    <row r="8" spans="2:52" x14ac:dyDescent="0.3">
      <c r="B8">
        <f t="shared" ref="B8:B15" si="0">B7-1</f>
        <v>8</v>
      </c>
      <c r="C8" t="s">
        <v>52</v>
      </c>
      <c r="D8">
        <v>4.9000000000000004</v>
      </c>
      <c r="E8">
        <f t="shared" ref="E8:E15" si="1">D7</f>
        <v>5.3</v>
      </c>
      <c r="H8">
        <f t="shared" ref="H8:H15" si="2">H7-1</f>
        <v>8</v>
      </c>
      <c r="I8" t="s">
        <v>52</v>
      </c>
      <c r="J8">
        <v>20</v>
      </c>
      <c r="K8">
        <v>30</v>
      </c>
      <c r="N8">
        <f t="shared" ref="N8:N15" si="3">N7-1</f>
        <v>8</v>
      </c>
      <c r="O8" t="s">
        <v>52</v>
      </c>
      <c r="P8">
        <v>600000</v>
      </c>
      <c r="Q8">
        <v>750000</v>
      </c>
      <c r="T8">
        <f t="shared" ref="T8:T15" si="4">T7-1</f>
        <v>8</v>
      </c>
      <c r="U8" t="s">
        <v>52</v>
      </c>
      <c r="V8">
        <v>37000</v>
      </c>
      <c r="W8">
        <f>V7</f>
        <v>42000</v>
      </c>
      <c r="Z8">
        <f t="shared" ref="Z8:Z15" si="5">Z7-1</f>
        <v>8</v>
      </c>
      <c r="AA8" t="s">
        <v>52</v>
      </c>
      <c r="AB8">
        <f>AC7</f>
        <v>20</v>
      </c>
      <c r="AC8">
        <v>30</v>
      </c>
      <c r="AF8">
        <f t="shared" ref="AF8:AF15" si="6">AF7-1</f>
        <v>8</v>
      </c>
      <c r="AG8" t="s">
        <v>52</v>
      </c>
      <c r="AH8">
        <f>AI7</f>
        <v>80</v>
      </c>
      <c r="AI8">
        <v>120</v>
      </c>
      <c r="AL8">
        <f t="shared" ref="AL8:AL15" si="7">AL7-1</f>
        <v>8</v>
      </c>
      <c r="AM8" t="s">
        <v>52</v>
      </c>
      <c r="AN8">
        <f>AO7</f>
        <v>3.5</v>
      </c>
      <c r="AO8">
        <v>6</v>
      </c>
      <c r="AR8">
        <f t="shared" ref="AR8:AR9" si="8">AR7-1</f>
        <v>8</v>
      </c>
      <c r="AS8" t="s">
        <v>53</v>
      </c>
      <c r="AT8">
        <v>0.5</v>
      </c>
      <c r="AU8">
        <v>1</v>
      </c>
      <c r="AW8">
        <f t="shared" ref="AW8:AW9" si="9">AW7-1</f>
        <v>8</v>
      </c>
      <c r="AX8" t="s">
        <v>53</v>
      </c>
      <c r="AY8">
        <v>0.5</v>
      </c>
      <c r="AZ8">
        <v>1</v>
      </c>
    </row>
    <row r="9" spans="2:52" x14ac:dyDescent="0.3">
      <c r="B9">
        <f t="shared" si="0"/>
        <v>7</v>
      </c>
      <c r="C9" t="s">
        <v>54</v>
      </c>
      <c r="D9">
        <v>4.4000000000000004</v>
      </c>
      <c r="E9">
        <f t="shared" si="1"/>
        <v>4.9000000000000004</v>
      </c>
      <c r="H9">
        <f t="shared" si="2"/>
        <v>7</v>
      </c>
      <c r="I9" t="s">
        <v>54</v>
      </c>
      <c r="J9">
        <v>30</v>
      </c>
      <c r="K9">
        <v>40</v>
      </c>
      <c r="N9">
        <f t="shared" si="3"/>
        <v>7</v>
      </c>
      <c r="O9" t="s">
        <v>54</v>
      </c>
      <c r="P9">
        <v>450000</v>
      </c>
      <c r="Q9">
        <v>600000</v>
      </c>
      <c r="T9">
        <f t="shared" si="4"/>
        <v>7</v>
      </c>
      <c r="U9" t="s">
        <v>54</v>
      </c>
      <c r="V9">
        <v>32000</v>
      </c>
      <c r="W9">
        <f t="shared" ref="W9:W15" si="10">V8</f>
        <v>37000</v>
      </c>
      <c r="Z9">
        <f t="shared" si="5"/>
        <v>7</v>
      </c>
      <c r="AA9" t="s">
        <v>54</v>
      </c>
      <c r="AB9">
        <f t="shared" ref="AB9:AB15" si="11">AC8</f>
        <v>30</v>
      </c>
      <c r="AC9">
        <v>35</v>
      </c>
      <c r="AF9">
        <f t="shared" si="6"/>
        <v>7</v>
      </c>
      <c r="AG9" t="s">
        <v>54</v>
      </c>
      <c r="AH9">
        <f t="shared" ref="AH9:AH15" si="12">AI8</f>
        <v>120</v>
      </c>
      <c r="AI9">
        <v>140</v>
      </c>
      <c r="AL9">
        <f t="shared" si="7"/>
        <v>7</v>
      </c>
      <c r="AM9" t="s">
        <v>54</v>
      </c>
      <c r="AN9">
        <f t="shared" ref="AN9:AN15" si="13">AO8</f>
        <v>6</v>
      </c>
      <c r="AO9">
        <v>7</v>
      </c>
      <c r="AR9">
        <f t="shared" si="8"/>
        <v>7</v>
      </c>
      <c r="AS9" t="s">
        <v>55</v>
      </c>
      <c r="AT9">
        <v>-7</v>
      </c>
      <c r="AU9">
        <v>0.5</v>
      </c>
      <c r="AW9">
        <f t="shared" si="9"/>
        <v>7</v>
      </c>
      <c r="AX9" t="s">
        <v>55</v>
      </c>
      <c r="AY9">
        <v>-7</v>
      </c>
      <c r="AZ9">
        <v>0.5</v>
      </c>
    </row>
    <row r="10" spans="2:52" x14ac:dyDescent="0.3">
      <c r="B10">
        <f t="shared" si="0"/>
        <v>6</v>
      </c>
      <c r="C10" t="s">
        <v>56</v>
      </c>
      <c r="D10">
        <v>4</v>
      </c>
      <c r="E10">
        <f t="shared" si="1"/>
        <v>4.4000000000000004</v>
      </c>
      <c r="H10">
        <f t="shared" si="2"/>
        <v>6</v>
      </c>
      <c r="I10" t="s">
        <v>56</v>
      </c>
      <c r="J10">
        <v>40</v>
      </c>
      <c r="K10">
        <v>50</v>
      </c>
      <c r="N10">
        <f t="shared" si="3"/>
        <v>6</v>
      </c>
      <c r="O10" t="s">
        <v>56</v>
      </c>
      <c r="P10">
        <v>330000</v>
      </c>
      <c r="Q10">
        <v>450000</v>
      </c>
      <c r="T10">
        <f t="shared" si="4"/>
        <v>6</v>
      </c>
      <c r="U10" t="s">
        <v>56</v>
      </c>
      <c r="V10">
        <v>27500</v>
      </c>
      <c r="W10">
        <f t="shared" si="10"/>
        <v>32000</v>
      </c>
      <c r="Z10">
        <f t="shared" si="5"/>
        <v>6</v>
      </c>
      <c r="AA10" t="s">
        <v>56</v>
      </c>
      <c r="AB10">
        <f t="shared" si="11"/>
        <v>35</v>
      </c>
      <c r="AC10">
        <v>40</v>
      </c>
      <c r="AF10">
        <f t="shared" si="6"/>
        <v>6</v>
      </c>
      <c r="AG10" t="s">
        <v>56</v>
      </c>
      <c r="AH10">
        <f t="shared" si="12"/>
        <v>140</v>
      </c>
      <c r="AI10">
        <v>160</v>
      </c>
      <c r="AL10">
        <f t="shared" si="7"/>
        <v>6</v>
      </c>
      <c r="AM10" t="s">
        <v>56</v>
      </c>
      <c r="AN10">
        <f t="shared" si="13"/>
        <v>7</v>
      </c>
      <c r="AO10">
        <v>8</v>
      </c>
    </row>
    <row r="11" spans="2:52" x14ac:dyDescent="0.3">
      <c r="B11">
        <f t="shared" si="0"/>
        <v>5</v>
      </c>
      <c r="C11" t="s">
        <v>57</v>
      </c>
      <c r="D11">
        <v>3.7</v>
      </c>
      <c r="E11">
        <f t="shared" si="1"/>
        <v>4</v>
      </c>
      <c r="H11">
        <f t="shared" si="2"/>
        <v>5</v>
      </c>
      <c r="I11" t="s">
        <v>57</v>
      </c>
      <c r="J11">
        <v>50</v>
      </c>
      <c r="K11">
        <v>60</v>
      </c>
      <c r="N11">
        <f t="shared" si="3"/>
        <v>5</v>
      </c>
      <c r="O11" t="s">
        <v>57</v>
      </c>
      <c r="P11">
        <v>250000</v>
      </c>
      <c r="Q11">
        <v>330000</v>
      </c>
      <c r="T11">
        <f t="shared" si="4"/>
        <v>5</v>
      </c>
      <c r="U11" t="s">
        <v>57</v>
      </c>
      <c r="V11">
        <v>24500</v>
      </c>
      <c r="W11">
        <f t="shared" si="10"/>
        <v>27500</v>
      </c>
      <c r="Z11">
        <f t="shared" si="5"/>
        <v>5</v>
      </c>
      <c r="AA11" t="s">
        <v>57</v>
      </c>
      <c r="AB11">
        <f t="shared" si="11"/>
        <v>40</v>
      </c>
      <c r="AC11">
        <v>45</v>
      </c>
      <c r="AF11">
        <f t="shared" si="6"/>
        <v>5</v>
      </c>
      <c r="AG11" t="s">
        <v>57</v>
      </c>
      <c r="AH11">
        <f t="shared" si="12"/>
        <v>160</v>
      </c>
      <c r="AI11">
        <v>180</v>
      </c>
      <c r="AL11">
        <f t="shared" si="7"/>
        <v>5</v>
      </c>
      <c r="AM11" t="s">
        <v>57</v>
      </c>
      <c r="AN11">
        <f t="shared" si="13"/>
        <v>8</v>
      </c>
      <c r="AO11">
        <v>9</v>
      </c>
    </row>
    <row r="12" spans="2:52" x14ac:dyDescent="0.3">
      <c r="B12">
        <f t="shared" si="0"/>
        <v>4</v>
      </c>
      <c r="C12" t="s">
        <v>58</v>
      </c>
      <c r="D12">
        <v>3.3</v>
      </c>
      <c r="E12">
        <f t="shared" si="1"/>
        <v>3.7</v>
      </c>
      <c r="H12">
        <f t="shared" si="2"/>
        <v>4</v>
      </c>
      <c r="I12" t="s">
        <v>58</v>
      </c>
      <c r="J12">
        <v>60</v>
      </c>
      <c r="K12">
        <v>75</v>
      </c>
      <c r="N12">
        <f t="shared" si="3"/>
        <v>4</v>
      </c>
      <c r="O12" t="s">
        <v>58</v>
      </c>
      <c r="P12">
        <v>190000</v>
      </c>
      <c r="Q12">
        <v>250000</v>
      </c>
      <c r="T12">
        <f t="shared" si="4"/>
        <v>4</v>
      </c>
      <c r="U12" t="s">
        <v>58</v>
      </c>
      <c r="V12">
        <v>21000</v>
      </c>
      <c r="W12">
        <f t="shared" si="10"/>
        <v>24500</v>
      </c>
      <c r="Z12">
        <f t="shared" si="5"/>
        <v>4</v>
      </c>
      <c r="AA12" t="s">
        <v>58</v>
      </c>
      <c r="AB12">
        <f t="shared" si="11"/>
        <v>45</v>
      </c>
      <c r="AC12">
        <v>50</v>
      </c>
      <c r="AF12">
        <f t="shared" si="6"/>
        <v>4</v>
      </c>
      <c r="AG12" t="s">
        <v>58</v>
      </c>
      <c r="AH12">
        <f t="shared" si="12"/>
        <v>180</v>
      </c>
      <c r="AI12">
        <v>200</v>
      </c>
      <c r="AL12">
        <f t="shared" si="7"/>
        <v>4</v>
      </c>
      <c r="AM12" t="s">
        <v>58</v>
      </c>
      <c r="AN12">
        <f t="shared" si="13"/>
        <v>9</v>
      </c>
      <c r="AO12">
        <v>10</v>
      </c>
    </row>
    <row r="13" spans="2:52" x14ac:dyDescent="0.3">
      <c r="B13">
        <f t="shared" si="0"/>
        <v>3</v>
      </c>
      <c r="C13" t="s">
        <v>59</v>
      </c>
      <c r="D13">
        <v>3</v>
      </c>
      <c r="E13">
        <f t="shared" si="1"/>
        <v>3.3</v>
      </c>
      <c r="H13">
        <f t="shared" si="2"/>
        <v>3</v>
      </c>
      <c r="I13" t="s">
        <v>59</v>
      </c>
      <c r="J13">
        <v>75</v>
      </c>
      <c r="K13">
        <v>90.000000000000014</v>
      </c>
      <c r="N13">
        <f t="shared" si="3"/>
        <v>3</v>
      </c>
      <c r="O13" t="s">
        <v>59</v>
      </c>
      <c r="P13">
        <v>140000</v>
      </c>
      <c r="Q13">
        <v>190000</v>
      </c>
      <c r="T13">
        <f t="shared" si="4"/>
        <v>3</v>
      </c>
      <c r="U13" t="s">
        <v>59</v>
      </c>
      <c r="V13">
        <v>19000</v>
      </c>
      <c r="W13">
        <f t="shared" si="10"/>
        <v>21000</v>
      </c>
      <c r="Z13">
        <f t="shared" si="5"/>
        <v>3</v>
      </c>
      <c r="AA13" t="s">
        <v>59</v>
      </c>
      <c r="AB13">
        <f t="shared" si="11"/>
        <v>50</v>
      </c>
      <c r="AC13">
        <v>55</v>
      </c>
      <c r="AF13">
        <f t="shared" si="6"/>
        <v>3</v>
      </c>
      <c r="AG13" t="s">
        <v>59</v>
      </c>
      <c r="AH13">
        <f t="shared" si="12"/>
        <v>200</v>
      </c>
      <c r="AI13">
        <v>220</v>
      </c>
      <c r="AL13">
        <f t="shared" si="7"/>
        <v>3</v>
      </c>
      <c r="AM13" t="s">
        <v>59</v>
      </c>
      <c r="AN13">
        <f t="shared" si="13"/>
        <v>10</v>
      </c>
      <c r="AO13">
        <v>11</v>
      </c>
    </row>
    <row r="14" spans="2:52" x14ac:dyDescent="0.3">
      <c r="B14">
        <f t="shared" si="0"/>
        <v>2</v>
      </c>
      <c r="C14" t="s">
        <v>60</v>
      </c>
      <c r="D14">
        <v>2.6</v>
      </c>
      <c r="E14">
        <f t="shared" si="1"/>
        <v>3</v>
      </c>
      <c r="H14">
        <f t="shared" si="2"/>
        <v>2</v>
      </c>
      <c r="I14" t="s">
        <v>60</v>
      </c>
      <c r="J14">
        <v>90.000000000000014</v>
      </c>
      <c r="K14">
        <v>110.00000000000001</v>
      </c>
      <c r="N14">
        <f t="shared" si="3"/>
        <v>2</v>
      </c>
      <c r="O14" t="s">
        <v>60</v>
      </c>
      <c r="P14">
        <v>100000</v>
      </c>
      <c r="Q14">
        <v>140000</v>
      </c>
      <c r="T14">
        <f t="shared" si="4"/>
        <v>2</v>
      </c>
      <c r="U14" t="s">
        <v>60</v>
      </c>
      <c r="V14">
        <v>16000</v>
      </c>
      <c r="W14">
        <f t="shared" si="10"/>
        <v>19000</v>
      </c>
      <c r="Z14">
        <f t="shared" si="5"/>
        <v>2</v>
      </c>
      <c r="AA14" t="s">
        <v>60</v>
      </c>
      <c r="AB14">
        <f t="shared" si="11"/>
        <v>55</v>
      </c>
      <c r="AC14">
        <v>60</v>
      </c>
      <c r="AF14">
        <f t="shared" si="6"/>
        <v>2</v>
      </c>
      <c r="AG14" t="s">
        <v>60</v>
      </c>
      <c r="AH14">
        <f t="shared" si="12"/>
        <v>220</v>
      </c>
      <c r="AI14">
        <v>230</v>
      </c>
      <c r="AL14">
        <f t="shared" si="7"/>
        <v>2</v>
      </c>
      <c r="AM14" t="s">
        <v>60</v>
      </c>
      <c r="AN14">
        <f t="shared" si="13"/>
        <v>11</v>
      </c>
      <c r="AO14">
        <v>11.5</v>
      </c>
    </row>
    <row r="15" spans="2:52" x14ac:dyDescent="0.3">
      <c r="B15">
        <f t="shared" si="0"/>
        <v>1</v>
      </c>
      <c r="C15" t="s">
        <v>61</v>
      </c>
      <c r="D15">
        <v>0</v>
      </c>
      <c r="E15">
        <f t="shared" si="1"/>
        <v>2.6</v>
      </c>
      <c r="H15">
        <f t="shared" si="2"/>
        <v>1</v>
      </c>
      <c r="I15" t="s">
        <v>61</v>
      </c>
      <c r="J15">
        <v>110.00000000000001</v>
      </c>
      <c r="K15">
        <v>900</v>
      </c>
      <c r="N15">
        <f t="shared" si="3"/>
        <v>1</v>
      </c>
      <c r="O15" t="s">
        <v>61</v>
      </c>
      <c r="P15">
        <v>0</v>
      </c>
      <c r="Q15">
        <v>100000</v>
      </c>
      <c r="T15">
        <f t="shared" si="4"/>
        <v>1</v>
      </c>
      <c r="U15" t="s">
        <v>61</v>
      </c>
      <c r="V15">
        <v>0</v>
      </c>
      <c r="W15">
        <f t="shared" si="10"/>
        <v>16000</v>
      </c>
      <c r="Z15">
        <f t="shared" si="5"/>
        <v>1</v>
      </c>
      <c r="AA15" t="s">
        <v>61</v>
      </c>
      <c r="AB15">
        <f t="shared" si="11"/>
        <v>60</v>
      </c>
      <c r="AC15">
        <v>200</v>
      </c>
      <c r="AF15">
        <f t="shared" si="6"/>
        <v>1</v>
      </c>
      <c r="AG15" t="s">
        <v>61</v>
      </c>
      <c r="AH15">
        <f t="shared" si="12"/>
        <v>230</v>
      </c>
      <c r="AI15">
        <v>3000</v>
      </c>
      <c r="AL15">
        <f t="shared" si="7"/>
        <v>1</v>
      </c>
      <c r="AM15" t="s">
        <v>61</v>
      </c>
      <c r="AN15">
        <f t="shared" si="13"/>
        <v>11.5</v>
      </c>
      <c r="AO15">
        <v>1200</v>
      </c>
    </row>
  </sheetData>
  <mergeCells count="9">
    <mergeCell ref="AY4:AZ4"/>
    <mergeCell ref="AN4:AO4"/>
    <mergeCell ref="AT4:AU4"/>
    <mergeCell ref="D4:E4"/>
    <mergeCell ref="J4:K4"/>
    <mergeCell ref="P4:Q4"/>
    <mergeCell ref="V4:W4"/>
    <mergeCell ref="AB4:AC4"/>
    <mergeCell ref="AH4:AI4"/>
  </mergeCell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CAF6145356E6469379927BC90D6BBD" ma:contentTypeVersion="12" ma:contentTypeDescription="Create a new document." ma:contentTypeScope="" ma:versionID="867f88d40a77ff4cb3eee0c3ffa4ba63">
  <xsd:schema xmlns:xsd="http://www.w3.org/2001/XMLSchema" xmlns:xs="http://www.w3.org/2001/XMLSchema" xmlns:p="http://schemas.microsoft.com/office/2006/metadata/properties" xmlns:ns2="39312dfc-e5fa-44ea-88b6-8245db2f136f" targetNamespace="http://schemas.microsoft.com/office/2006/metadata/properties" ma:root="true" ma:fieldsID="7288dae6f9c897555b61ae8af8210672" ns2:_="">
    <xsd:import namespace="39312dfc-e5fa-44ea-88b6-8245db2f13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312dfc-e5fa-44ea-88b6-8245db2f13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07AA1E-EBCA-4A29-AF80-5B5CE7ADD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24D28D-3083-4CBC-AEF9-D99B3A3F05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312dfc-e5fa-44ea-88b6-8245db2f13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DA57FF-BA9B-4D6F-A65C-4594BB7674EC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5fae8262-b78e-4366-8929-a5d6aac95320}" enabled="1" method="Standard" siteId="{cf36141c-ddd7-45a7-b073-111f66d0b30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Blank Scorecard</vt:lpstr>
      <vt:lpstr>Rating Variables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Rishi Sapra</dc:creator>
  <cp:keywords/>
  <dc:description/>
  <cp:lastModifiedBy>Rishi Sapra</cp:lastModifiedBy>
  <cp:revision/>
  <dcterms:created xsi:type="dcterms:W3CDTF">2025-01-01T17:25:12Z</dcterms:created>
  <dcterms:modified xsi:type="dcterms:W3CDTF">2025-01-19T13:09:20Z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0x01010093CAF6145356E6469379927BC90D6BBD</vt:lpwstr>
  </property>
</Properties>
</file>